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64"/>
  </bookViews>
  <sheets>
    <sheet name="医疗救助资产负债表2024jb10" sheetId="13" r:id="rId1"/>
    <sheet name="医疗救助收支表2024jb11" sheetId="14" r:id="rId2"/>
    <sheet name="每月支出数" sheetId="1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C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3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3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4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4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C1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3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4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5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6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7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8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1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19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2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0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1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B2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  <comment ref="D22" authorId="0">
      <text>
        <r>
          <rPr>
            <sz val="9"/>
            <rFont val="Arial"/>
            <charset val="134"/>
          </rPr>
          <t xml:space="preserve">数据类型:金额
计量单位:元
舍位方案:保留小数2位
数据长度上限:20
</t>
        </r>
      </text>
    </comment>
  </commentList>
</comments>
</file>

<file path=xl/sharedStrings.xml><?xml version="1.0" encoding="utf-8"?>
<sst xmlns="http://schemas.openxmlformats.org/spreadsheetml/2006/main" count="100" uniqueCount="95">
  <si>
    <t>城乡医疗救助基金资产负债表</t>
  </si>
  <si>
    <t>季报10表</t>
  </si>
  <si>
    <t>填报单位:</t>
  </si>
  <si>
    <t>武昌区医疗保障局</t>
  </si>
  <si>
    <t>2025年4季度</t>
  </si>
  <si>
    <t>单位:元</t>
  </si>
  <si>
    <t>行 号</t>
  </si>
  <si>
    <t>项    目</t>
  </si>
  <si>
    <t>期初数</t>
  </si>
  <si>
    <t>期末数</t>
  </si>
  <si>
    <t>1</t>
  </si>
  <si>
    <t>一、资产</t>
  </si>
  <si>
    <t>2</t>
  </si>
  <si>
    <t xml:space="preserve">      库存现金</t>
  </si>
  <si>
    <t>3</t>
  </si>
  <si>
    <t xml:space="preserve">      支出户存款</t>
  </si>
  <si>
    <t>4</t>
  </si>
  <si>
    <t xml:space="preserve">      财政专户存款</t>
  </si>
  <si>
    <t>5</t>
  </si>
  <si>
    <t xml:space="preserve">      暂付款</t>
  </si>
  <si>
    <t>6</t>
  </si>
  <si>
    <t>二、负债</t>
  </si>
  <si>
    <t>7</t>
  </si>
  <si>
    <t xml:space="preserve">      暂收款</t>
  </si>
  <si>
    <t>8</t>
  </si>
  <si>
    <t xml:space="preserve">      借入款项</t>
  </si>
  <si>
    <t>9</t>
  </si>
  <si>
    <t>三、净资产</t>
  </si>
  <si>
    <t>10</t>
  </si>
  <si>
    <t xml:space="preserve">      医疗救助基金</t>
  </si>
  <si>
    <t>注:收入户存款、国库存款统一在财政专户存款中填列。</t>
  </si>
  <si>
    <t>纵向公式:1=2+3+4+5；6=7+8；9=10；9=1-6。</t>
  </si>
  <si>
    <t>城乡医疗救助基金收支情况表</t>
  </si>
  <si>
    <t>季报11表</t>
  </si>
  <si>
    <t>填报单位:武昌区医疗保障局</t>
  </si>
  <si>
    <t>项      目</t>
  </si>
  <si>
    <t>金额</t>
  </si>
  <si>
    <t>一、财政补助收入</t>
  </si>
  <si>
    <t xml:space="preserve">  一、本年支出</t>
  </si>
  <si>
    <t>（一）一般公共预算安排</t>
  </si>
  <si>
    <t xml:space="preserve">    （一) 资助参保支出</t>
  </si>
  <si>
    <t xml:space="preserve">    其中:1.中央财政补助收入</t>
  </si>
  <si>
    <t xml:space="preserve">    （二) 住院救助支出</t>
  </si>
  <si>
    <t xml:space="preserve">         2.省级财政补助收入</t>
  </si>
  <si>
    <t xml:space="preserve">    （三）门诊救助支出</t>
  </si>
  <si>
    <t xml:space="preserve">         3.市级财政补助收入</t>
  </si>
  <si>
    <t xml:space="preserve">    （四）其他支出</t>
  </si>
  <si>
    <t xml:space="preserve">         4.县（区）级财政补助收入</t>
  </si>
  <si>
    <t>（二）彩票公益金</t>
  </si>
  <si>
    <t xml:space="preserve">    其中:1.中央安排</t>
  </si>
  <si>
    <t xml:space="preserve">          2.省级安排</t>
  </si>
  <si>
    <t xml:space="preserve">          3.市县级安排</t>
  </si>
  <si>
    <t>二、利息收入</t>
  </si>
  <si>
    <t>三、其他资金收入</t>
  </si>
  <si>
    <t>收入小计</t>
  </si>
  <si>
    <t>支出小计</t>
  </si>
  <si>
    <t>四、上级补助收入</t>
  </si>
  <si>
    <t>二、补助下级支出</t>
  </si>
  <si>
    <t>五、下级上解收入</t>
  </si>
  <si>
    <t>三、上解上级支出</t>
  </si>
  <si>
    <t>收入合计</t>
  </si>
  <si>
    <t>支出合计</t>
  </si>
  <si>
    <t xml:space="preserve">  四、本年收支结余</t>
  </si>
  <si>
    <t>六、上年结余</t>
  </si>
  <si>
    <t xml:space="preserve">  五、年末滚存结余</t>
  </si>
  <si>
    <t>注:本表由医疗救助资金管理部门填报</t>
  </si>
  <si>
    <t>表内关系</t>
  </si>
  <si>
    <t xml:space="preserve">    1.收入小计=财政补助收入+利息收入+其他资金，收入合计=收入小计+上级补助收入+下级上解收入</t>
  </si>
  <si>
    <t xml:space="preserve">    2.支出小计=资助参保支出+住院救助支出+门诊救助支出+其他支出，本年支出合计=本年支出小计+补助下级支出+下级上解收入</t>
  </si>
  <si>
    <t xml:space="preserve">    3.上年结余+本年收支结余=年末滚存结余</t>
  </si>
  <si>
    <t>支出合计+本年收支结余=收入合计</t>
  </si>
  <si>
    <t>表2的年末滚存结余=表1医疗救助基金的期末数</t>
  </si>
  <si>
    <t>时间</t>
  </si>
  <si>
    <t>医疗救助</t>
  </si>
  <si>
    <t>资助参保</t>
  </si>
  <si>
    <t>合计</t>
  </si>
  <si>
    <t>备注</t>
  </si>
  <si>
    <t>1月</t>
  </si>
  <si>
    <t>特困235*400=94000</t>
  </si>
  <si>
    <t>2月</t>
  </si>
  <si>
    <t>其中：门诊2781.44，住院121179.5</t>
  </si>
  <si>
    <t>4月</t>
  </si>
  <si>
    <t>其中：门诊607449.19，住院2581829.01</t>
  </si>
  <si>
    <t>6月</t>
  </si>
  <si>
    <t>其中：门诊685.92，住院98077.51</t>
  </si>
  <si>
    <t>7月</t>
  </si>
  <si>
    <t>其中：门诊837098.8，住院2988258.28</t>
  </si>
  <si>
    <t>8月</t>
  </si>
  <si>
    <t>住院44417.24</t>
  </si>
  <si>
    <t>9月</t>
  </si>
  <si>
    <t>其中：门诊747199.32，住院2699485.14</t>
  </si>
  <si>
    <t>11月</t>
  </si>
  <si>
    <t>其中：门诊690750.55住院2497508.3</t>
  </si>
  <si>
    <t>12月</t>
  </si>
  <si>
    <t>低保1661*360=597960，特困377*400=150800，孤儿321*400=128400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</si>
</sst>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"/>
  </numFmts>
  <fonts count="30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b/>
      <sz val="26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0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2FFFF"/>
        <bgColor indexed="64"/>
      </patternFill>
    </fill>
    <fill>
      <patternFill patternType="solid">
        <fgColor rgb="FFFFFF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8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176" fontId="5" fillId="4" borderId="3" xfId="0" applyNumberFormat="1" applyFont="1" applyFill="1" applyBorder="1" applyAlignment="1">
      <alignment horizontal="right" vertical="center"/>
    </xf>
    <xf numFmtId="176" fontId="5" fillId="0" borderId="3" xfId="0" applyNumberFormat="1" applyFont="1" applyBorder="1" applyAlignment="1">
      <alignment horizontal="right" vertical="center"/>
    </xf>
    <xf numFmtId="0" fontId="6" fillId="3" borderId="3" xfId="0" applyFont="1" applyFill="1" applyBorder="1" applyAlignment="1">
      <alignment horizontal="lef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3" borderId="3" xfId="0" applyNumberFormat="1" applyFont="1" applyFill="1" applyBorder="1" applyAlignment="1">
      <alignment horizontal="right" vertical="center"/>
    </xf>
    <xf numFmtId="176" fontId="5" fillId="4" borderId="4" xfId="0" applyNumberFormat="1" applyFont="1" applyFill="1" applyBorder="1" applyAlignment="1">
      <alignment horizontal="right" vertical="center"/>
    </xf>
    <xf numFmtId="176" fontId="5" fillId="3" borderId="3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2" fillId="0" borderId="6" xfId="0" applyFont="1" applyBorder="1" applyAlignment="1"/>
    <xf numFmtId="0" fontId="2" fillId="0" borderId="7" xfId="0" applyFont="1" applyBorder="1" applyAlignment="1"/>
    <xf numFmtId="0" fontId="5" fillId="0" borderId="8" xfId="0" applyFont="1" applyBorder="1" applyAlignment="1">
      <alignment horizontal="left" vertical="center"/>
    </xf>
    <xf numFmtId="0" fontId="2" fillId="0" borderId="9" xfId="0" applyFont="1" applyBorder="1" applyAlignment="1"/>
    <xf numFmtId="0" fontId="5" fillId="0" borderId="0" xfId="0" applyFont="1" applyAlignment="1">
      <alignment horizontal="left" vertical="center"/>
    </xf>
    <xf numFmtId="0" fontId="2" fillId="2" borderId="8" xfId="0" applyFont="1" applyFill="1" applyBorder="1" applyAlignment="1"/>
    <xf numFmtId="0" fontId="2" fillId="2" borderId="0" xfId="0" applyFont="1" applyFill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0" borderId="0" xfId="0" applyFont="1" applyAlignment="1">
      <alignment horizontal="right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176" fontId="9" fillId="4" borderId="3" xfId="0" applyNumberFormat="1" applyFont="1" applyFill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9"/>
  <sheetViews>
    <sheetView tabSelected="1" workbookViewId="0">
      <selection activeCell="A19" sqref="$A19:$XFD19"/>
    </sheetView>
  </sheetViews>
  <sheetFormatPr defaultColWidth="9" defaultRowHeight="14.25" customHeight="1" outlineLevelCol="3"/>
  <cols>
    <col min="1" max="1" width="10.375" style="36" customWidth="1"/>
    <col min="2" max="2" width="41.25" style="36" customWidth="1"/>
    <col min="3" max="3" width="44.125" style="36" customWidth="1"/>
    <col min="4" max="4" width="52.625" style="36" customWidth="1"/>
  </cols>
  <sheetData>
    <row r="1" ht="39.75" customHeight="1" spans="1:4">
      <c r="A1" s="7" t="s">
        <v>0</v>
      </c>
      <c r="B1" s="7"/>
      <c r="C1" s="7"/>
      <c r="D1" s="7"/>
    </row>
    <row r="2" customHeight="1" spans="1:4">
      <c r="A2" s="37"/>
      <c r="B2" s="37"/>
      <c r="C2" s="38"/>
      <c r="D2" s="39" t="s">
        <v>1</v>
      </c>
    </row>
    <row r="3" ht="21" customHeight="1" spans="1:4">
      <c r="A3" s="40" t="s">
        <v>2</v>
      </c>
      <c r="B3" s="41" t="s">
        <v>3</v>
      </c>
      <c r="C3" s="42" t="s">
        <v>4</v>
      </c>
      <c r="D3" s="40" t="s">
        <v>5</v>
      </c>
    </row>
    <row r="4" ht="13.5" customHeight="1" spans="1:4">
      <c r="A4" s="43" t="s">
        <v>6</v>
      </c>
      <c r="B4" s="43" t="s">
        <v>7</v>
      </c>
      <c r="C4" s="44" t="s">
        <v>8</v>
      </c>
      <c r="D4" s="44" t="s">
        <v>9</v>
      </c>
    </row>
    <row r="5" ht="13.5" customHeight="1" spans="1:4">
      <c r="A5" s="45"/>
      <c r="B5" s="45"/>
      <c r="C5" s="44"/>
      <c r="D5" s="44"/>
    </row>
    <row r="6" ht="33" customHeight="1" spans="1:4">
      <c r="A6" s="44" t="s">
        <v>10</v>
      </c>
      <c r="B6" s="46" t="s">
        <v>11</v>
      </c>
      <c r="C6" s="47">
        <f>ROUND(C7+C8+C9+C10,2)</f>
        <v>1121221.35</v>
      </c>
      <c r="D6" s="47">
        <f>ROUND(D7+D8+D9+D10,2)</f>
        <v>0</v>
      </c>
    </row>
    <row r="7" ht="33" customHeight="1" spans="1:4">
      <c r="A7" s="44" t="s">
        <v>12</v>
      </c>
      <c r="B7" s="46" t="s">
        <v>13</v>
      </c>
      <c r="C7" s="47"/>
      <c r="D7" s="48"/>
    </row>
    <row r="8" ht="33" customHeight="1" spans="1:4">
      <c r="A8" s="44" t="s">
        <v>14</v>
      </c>
      <c r="B8" s="46" t="s">
        <v>15</v>
      </c>
      <c r="C8" s="47"/>
      <c r="D8" s="48"/>
    </row>
    <row r="9" ht="33" customHeight="1" spans="1:4">
      <c r="A9" s="44" t="s">
        <v>16</v>
      </c>
      <c r="B9" s="46" t="s">
        <v>17</v>
      </c>
      <c r="C9" s="47">
        <v>1121221.35</v>
      </c>
      <c r="D9" s="48">
        <v>0</v>
      </c>
    </row>
    <row r="10" ht="33" customHeight="1" spans="1:4">
      <c r="A10" s="44" t="s">
        <v>18</v>
      </c>
      <c r="B10" s="46" t="s">
        <v>19</v>
      </c>
      <c r="C10" s="47"/>
      <c r="D10" s="48"/>
    </row>
    <row r="11" ht="33" customHeight="1" spans="1:4">
      <c r="A11" s="44" t="s">
        <v>20</v>
      </c>
      <c r="B11" s="46" t="s">
        <v>21</v>
      </c>
      <c r="C11" s="47">
        <f>ROUND(C12+C13,2)</f>
        <v>0</v>
      </c>
      <c r="D11" s="47">
        <f>ROUND(D12+D13,2)</f>
        <v>0</v>
      </c>
    </row>
    <row r="12" ht="33" customHeight="1" spans="1:4">
      <c r="A12" s="44" t="s">
        <v>22</v>
      </c>
      <c r="B12" s="46" t="s">
        <v>23</v>
      </c>
      <c r="C12" s="47"/>
      <c r="D12" s="48"/>
    </row>
    <row r="13" ht="33" customHeight="1" spans="1:4">
      <c r="A13" s="44" t="s">
        <v>24</v>
      </c>
      <c r="B13" s="46" t="s">
        <v>25</v>
      </c>
      <c r="C13" s="47"/>
      <c r="D13" s="48"/>
    </row>
    <row r="14" ht="33" customHeight="1" spans="1:4">
      <c r="A14" s="44" t="s">
        <v>26</v>
      </c>
      <c r="B14" s="46" t="s">
        <v>27</v>
      </c>
      <c r="C14" s="47">
        <f>ROUND(C6-C11,2)</f>
        <v>1121221.35</v>
      </c>
      <c r="D14" s="47">
        <f>ROUND(D6-D11,2)</f>
        <v>0</v>
      </c>
    </row>
    <row r="15" ht="33" customHeight="1" spans="1:4">
      <c r="A15" s="44" t="s">
        <v>28</v>
      </c>
      <c r="B15" s="46" t="s">
        <v>29</v>
      </c>
      <c r="C15" s="47">
        <f t="array" ref="C15">医疗救助收支表2024jb11!B22</f>
        <v>1121221.35</v>
      </c>
      <c r="D15" s="47">
        <f>医疗救助收支表2024jb11!D22</f>
        <v>1317813.33</v>
      </c>
    </row>
    <row r="16" ht="18" customHeight="1" spans="1:4">
      <c r="A16" s="49" t="s">
        <v>30</v>
      </c>
      <c r="B16" s="49"/>
      <c r="C16" s="50"/>
      <c r="D16" s="49"/>
    </row>
    <row r="17" ht="18" customHeight="1" spans="1:4">
      <c r="A17" s="37" t="s">
        <v>31</v>
      </c>
      <c r="B17" s="37"/>
      <c r="C17" s="38"/>
      <c r="D17" s="37"/>
    </row>
    <row r="18" ht="13.5" customHeight="1" spans="1:4">
      <c r="A18" s="37"/>
      <c r="B18" s="37"/>
      <c r="C18" s="38"/>
      <c r="D18" s="37"/>
    </row>
    <row r="19" ht="13.5" customHeight="1" spans="1:4">
      <c r="A19" s="51"/>
      <c r="B19" s="51"/>
      <c r="C19" s="52"/>
      <c r="D19" s="35"/>
    </row>
  </sheetData>
  <mergeCells count="9">
    <mergeCell ref="A1:D1"/>
    <mergeCell ref="A16:D16"/>
    <mergeCell ref="A17:D17"/>
    <mergeCell ref="A18:D18"/>
    <mergeCell ref="A19:B19"/>
    <mergeCell ref="A4:A5"/>
    <mergeCell ref="B4:B5"/>
    <mergeCell ref="C4:C5"/>
    <mergeCell ref="D4:D5"/>
  </mergeCells>
  <printOptions horizontalCentered="1"/>
  <pageMargins left="0.75" right="0.75" top="1" bottom="1" header="0.5" footer="0.5"/>
  <pageSetup paperSize="9" scale="89" fitToHeight="0" orientation="landscape" blackAndWhite="1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30"/>
  <sheetViews>
    <sheetView zoomScale="115" zoomScaleNormal="115" workbookViewId="0">
      <pane ySplit="4" topLeftCell="A5" activePane="bottomLeft" state="frozen"/>
      <selection/>
      <selection pane="bottomLeft" activeCell="A30" sqref="$A30:$XFD30"/>
    </sheetView>
  </sheetViews>
  <sheetFormatPr defaultColWidth="9" defaultRowHeight="13.5" customHeight="1" outlineLevelCol="3"/>
  <cols>
    <col min="1" max="1" width="34.25" style="6" customWidth="1"/>
    <col min="2" max="4" width="31.25" style="6" customWidth="1"/>
    <col min="6" max="7" width="12.625"/>
  </cols>
  <sheetData>
    <row r="1" ht="39" customHeight="1" spans="1:4">
      <c r="A1" s="7" t="s">
        <v>32</v>
      </c>
      <c r="B1" s="7"/>
      <c r="C1" s="7"/>
      <c r="D1" s="7"/>
    </row>
    <row r="2" customHeight="1" spans="1:4">
      <c r="A2" s="8"/>
      <c r="B2" s="9"/>
      <c r="C2" s="9"/>
      <c r="D2" s="9" t="s">
        <v>33</v>
      </c>
    </row>
    <row r="3" customHeight="1" spans="1:4">
      <c r="A3" s="10" t="s">
        <v>34</v>
      </c>
      <c r="B3" s="11" t="s">
        <v>4</v>
      </c>
      <c r="C3" s="11"/>
      <c r="D3" s="9" t="s">
        <v>5</v>
      </c>
    </row>
    <row r="4" ht="17.25" customHeight="1" spans="1:4">
      <c r="A4" s="12" t="s">
        <v>35</v>
      </c>
      <c r="B4" s="12" t="s">
        <v>36</v>
      </c>
      <c r="C4" s="12" t="s">
        <v>35</v>
      </c>
      <c r="D4" s="12" t="s">
        <v>36</v>
      </c>
    </row>
    <row r="5" ht="17.25" customHeight="1" spans="1:4">
      <c r="A5" s="13" t="s">
        <v>37</v>
      </c>
      <c r="B5" s="14">
        <f>ROUND(B6+B11,2)</f>
        <v>15000000</v>
      </c>
      <c r="C5" s="13" t="s">
        <v>38</v>
      </c>
      <c r="D5" s="14">
        <f>ROUND(D6+D7+D8+D9,2)</f>
        <v>14887880.2</v>
      </c>
    </row>
    <row r="6" ht="17.25" customHeight="1" spans="1:4">
      <c r="A6" s="13" t="s">
        <v>39</v>
      </c>
      <c r="B6" s="14">
        <f>ROUND(B7+B8+B9+B10,2)</f>
        <v>15000000</v>
      </c>
      <c r="C6" s="13" t="s">
        <v>40</v>
      </c>
      <c r="D6" s="15">
        <v>971160</v>
      </c>
    </row>
    <row r="7" ht="17.25" customHeight="1" spans="1:4">
      <c r="A7" s="13" t="s">
        <v>41</v>
      </c>
      <c r="B7" s="15">
        <v>2172100</v>
      </c>
      <c r="C7" s="13" t="s">
        <v>42</v>
      </c>
      <c r="D7" s="15">
        <v>11051776</v>
      </c>
    </row>
    <row r="8" ht="17.25" customHeight="1" spans="1:4">
      <c r="A8" s="13" t="s">
        <v>43</v>
      </c>
      <c r="B8" s="15">
        <v>326300</v>
      </c>
      <c r="C8" s="13" t="s">
        <v>44</v>
      </c>
      <c r="D8" s="15">
        <v>2864944.2</v>
      </c>
    </row>
    <row r="9" ht="17.25" customHeight="1" spans="1:4">
      <c r="A9" s="16" t="s">
        <v>45</v>
      </c>
      <c r="B9" s="15">
        <v>2436700</v>
      </c>
      <c r="C9" s="13" t="s">
        <v>46</v>
      </c>
      <c r="D9" s="15"/>
    </row>
    <row r="10" ht="17.25" customHeight="1" spans="1:4">
      <c r="A10" s="16" t="s">
        <v>47</v>
      </c>
      <c r="B10" s="17">
        <v>10064900</v>
      </c>
      <c r="C10" s="13"/>
      <c r="D10" s="18"/>
    </row>
    <row r="11" ht="17.25" customHeight="1" spans="1:4">
      <c r="A11" s="13" t="s">
        <v>48</v>
      </c>
      <c r="B11" s="19"/>
      <c r="C11" s="13"/>
      <c r="D11" s="20"/>
    </row>
    <row r="12" ht="17.25" customHeight="1" spans="1:4">
      <c r="A12" s="21" t="s">
        <v>49</v>
      </c>
      <c r="B12" s="15"/>
      <c r="C12" s="13"/>
      <c r="D12" s="20"/>
    </row>
    <row r="13" ht="17.25" customHeight="1" spans="1:4">
      <c r="A13" s="13" t="s">
        <v>50</v>
      </c>
      <c r="B13" s="15"/>
      <c r="C13" s="13"/>
      <c r="D13" s="20"/>
    </row>
    <row r="14" ht="17.25" customHeight="1" spans="1:4">
      <c r="A14" s="13" t="s">
        <v>51</v>
      </c>
      <c r="B14" s="15"/>
      <c r="C14" s="13"/>
      <c r="D14" s="20"/>
    </row>
    <row r="15" ht="17.25" customHeight="1" spans="1:4">
      <c r="A15" s="13" t="s">
        <v>52</v>
      </c>
      <c r="B15" s="15">
        <v>74206.59</v>
      </c>
      <c r="C15" s="13"/>
      <c r="D15" s="20"/>
    </row>
    <row r="16" ht="17.25" customHeight="1" spans="1:4">
      <c r="A16" s="13" t="s">
        <v>53</v>
      </c>
      <c r="B16" s="15">
        <v>10265.59</v>
      </c>
      <c r="C16" s="13"/>
      <c r="D16" s="20"/>
    </row>
    <row r="17" ht="17.25" customHeight="1" spans="1:4">
      <c r="A17" s="12" t="s">
        <v>54</v>
      </c>
      <c r="B17" s="14">
        <f>ROUND(B5+B15+B16,2)</f>
        <v>15084472.18</v>
      </c>
      <c r="C17" s="12" t="s">
        <v>55</v>
      </c>
      <c r="D17" s="14">
        <f>ROUND(D6+D7+D8+D9,2)</f>
        <v>14887880.2</v>
      </c>
    </row>
    <row r="18" ht="17.25" customHeight="1" spans="1:4">
      <c r="A18" s="13" t="s">
        <v>56</v>
      </c>
      <c r="B18" s="15"/>
      <c r="C18" s="13" t="s">
        <v>57</v>
      </c>
      <c r="D18" s="15"/>
    </row>
    <row r="19" ht="17.25" customHeight="1" spans="1:4">
      <c r="A19" s="13" t="s">
        <v>58</v>
      </c>
      <c r="B19" s="15"/>
      <c r="C19" s="13" t="s">
        <v>59</v>
      </c>
      <c r="D19" s="15"/>
    </row>
    <row r="20" ht="17.25" customHeight="1" spans="1:4">
      <c r="A20" s="12" t="s">
        <v>60</v>
      </c>
      <c r="B20" s="14">
        <f>ROUND(B17+B18+B19,2)</f>
        <v>15084472.18</v>
      </c>
      <c r="C20" s="12" t="s">
        <v>61</v>
      </c>
      <c r="D20" s="14">
        <f>ROUND(D17+D18+D19,2)</f>
        <v>14887880.2</v>
      </c>
    </row>
    <row r="21" ht="17.25" customHeight="1" spans="1:4">
      <c r="A21" s="13"/>
      <c r="B21" s="18"/>
      <c r="C21" s="13" t="s">
        <v>62</v>
      </c>
      <c r="D21" s="14">
        <f>B20-D20</f>
        <v>196591.98</v>
      </c>
    </row>
    <row r="22" ht="17.25" customHeight="1" spans="1:4">
      <c r="A22" s="13" t="s">
        <v>63</v>
      </c>
      <c r="B22" s="15">
        <v>1121221.35</v>
      </c>
      <c r="C22" s="13" t="s">
        <v>64</v>
      </c>
      <c r="D22" s="14">
        <f>ROUND(B22+D21,2)</f>
        <v>1317813.33</v>
      </c>
    </row>
    <row r="23" customHeight="1" spans="1:4">
      <c r="A23" s="22" t="s">
        <v>65</v>
      </c>
      <c r="B23" s="23"/>
      <c r="C23" s="23"/>
      <c r="D23" s="24"/>
    </row>
    <row r="24" customHeight="1" spans="1:4">
      <c r="A24" s="25" t="s">
        <v>66</v>
      </c>
      <c r="B24" s="8"/>
      <c r="D24" s="26"/>
    </row>
    <row r="25" customHeight="1" spans="1:4">
      <c r="A25" s="25" t="s">
        <v>67</v>
      </c>
      <c r="B25" s="9"/>
      <c r="D25" s="26"/>
    </row>
    <row r="26" customHeight="1" spans="1:4">
      <c r="A26" s="25" t="s">
        <v>68</v>
      </c>
      <c r="B26" s="27"/>
      <c r="D26" s="26"/>
    </row>
    <row r="27" customHeight="1" spans="1:4">
      <c r="A27" s="25" t="s">
        <v>69</v>
      </c>
      <c r="B27" s="27"/>
      <c r="D27" s="26"/>
    </row>
    <row r="28" s="5" customFormat="1" customHeight="1" spans="1:4">
      <c r="A28" s="28" t="s">
        <v>70</v>
      </c>
      <c r="B28" s="29"/>
      <c r="C28" s="29"/>
      <c r="D28" s="30"/>
    </row>
    <row r="29" s="5" customFormat="1" customHeight="1" spans="1:4">
      <c r="A29" s="31" t="s">
        <v>71</v>
      </c>
      <c r="B29" s="32"/>
      <c r="C29" s="33"/>
      <c r="D29" s="34"/>
    </row>
    <row r="30" ht="18" customHeight="1" spans="1:4">
      <c r="D30" s="35"/>
    </row>
  </sheetData>
  <mergeCells count="3">
    <mergeCell ref="A1:D1"/>
    <mergeCell ref="B3:C3"/>
    <mergeCell ref="A29:B29"/>
  </mergeCells>
  <printOptions horizontalCentered="1"/>
  <pageMargins left="1.22013888888889" right="0.751388888888889" top="1" bottom="1" header="0.5" footer="0.5"/>
  <pageSetup paperSize="9" scale="78" orientation="landscape" blackAndWhite="1" horizontalDpi="600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C10" sqref="C10"/>
    </sheetView>
  </sheetViews>
  <sheetFormatPr defaultColWidth="9" defaultRowHeight="13.5" outlineLevelCol="4"/>
  <cols>
    <col min="1" max="1" width="10.25" customWidth="1"/>
    <col min="2" max="2" width="18.75" customWidth="1"/>
    <col min="4" max="4" width="15.375" customWidth="1"/>
    <col min="5" max="5" width="21.875" customWidth="1"/>
  </cols>
  <sheetData>
    <row r="1" s="1" customFormat="1" ht="27" customHeight="1" spans="1:5">
      <c r="A1" s="2" t="s">
        <v>72</v>
      </c>
      <c r="B1" s="2" t="s">
        <v>73</v>
      </c>
      <c r="C1" s="2" t="s">
        <v>74</v>
      </c>
      <c r="D1" s="2" t="s">
        <v>75</v>
      </c>
      <c r="E1" s="2" t="s">
        <v>76</v>
      </c>
    </row>
    <row r="2" ht="27" customHeight="1" spans="1:5">
      <c r="A2" s="2" t="s">
        <v>77</v>
      </c>
      <c r="B2" s="3"/>
      <c r="C2" s="3">
        <v>94000</v>
      </c>
      <c r="D2" s="3">
        <f>B2+C2</f>
        <v>94000</v>
      </c>
      <c r="E2" s="3" t="s">
        <v>78</v>
      </c>
    </row>
    <row r="3" ht="36" customHeight="1" spans="1:5">
      <c r="A3" s="2" t="s">
        <v>79</v>
      </c>
      <c r="B3" s="3">
        <v>123960.94</v>
      </c>
      <c r="C3" s="3"/>
      <c r="D3" s="3">
        <f t="shared" ref="D3:D10" si="0">B3+C3</f>
        <v>123960.94</v>
      </c>
      <c r="E3" s="4" t="s">
        <v>80</v>
      </c>
    </row>
    <row r="4" ht="36" customHeight="1" spans="1:5">
      <c r="A4" s="2" t="s">
        <v>81</v>
      </c>
      <c r="B4" s="3">
        <v>3189278.2</v>
      </c>
      <c r="C4" s="3"/>
      <c r="D4" s="3">
        <f t="shared" si="0"/>
        <v>3189278.2</v>
      </c>
      <c r="E4" s="4" t="s">
        <v>82</v>
      </c>
    </row>
    <row r="5" ht="36" customHeight="1" spans="1:5">
      <c r="A5" s="2" t="s">
        <v>83</v>
      </c>
      <c r="B5" s="3">
        <v>98763.43</v>
      </c>
      <c r="C5" s="3"/>
      <c r="D5" s="3">
        <f t="shared" si="0"/>
        <v>98763.43</v>
      </c>
      <c r="E5" s="4" t="s">
        <v>84</v>
      </c>
    </row>
    <row r="6" ht="36" customHeight="1" spans="1:5">
      <c r="A6" s="2" t="s">
        <v>85</v>
      </c>
      <c r="B6" s="3">
        <v>3825357.08</v>
      </c>
      <c r="C6" s="3"/>
      <c r="D6" s="3">
        <f t="shared" si="0"/>
        <v>3825357.08</v>
      </c>
      <c r="E6" s="4" t="s">
        <v>86</v>
      </c>
    </row>
    <row r="7" ht="36" customHeight="1" spans="1:5">
      <c r="A7" s="2" t="s">
        <v>87</v>
      </c>
      <c r="B7" s="3">
        <v>44417.24</v>
      </c>
      <c r="C7" s="3"/>
      <c r="D7" s="3">
        <f t="shared" si="0"/>
        <v>44417.24</v>
      </c>
      <c r="E7" s="4" t="s">
        <v>88</v>
      </c>
    </row>
    <row r="8" ht="36" customHeight="1" spans="1:5">
      <c r="A8" s="2" t="s">
        <v>89</v>
      </c>
      <c r="B8" s="3">
        <v>3446684.46</v>
      </c>
      <c r="C8" s="3"/>
      <c r="D8" s="3">
        <f t="shared" si="0"/>
        <v>3446684.46</v>
      </c>
      <c r="E8" s="4" t="s">
        <v>90</v>
      </c>
    </row>
    <row r="9" ht="36" customHeight="1" spans="1:5">
      <c r="A9" s="2" t="s">
        <v>91</v>
      </c>
      <c r="B9" s="3">
        <v>3188258.85</v>
      </c>
      <c r="C9" s="3"/>
      <c r="D9" s="3">
        <f t="shared" si="0"/>
        <v>3188258.85</v>
      </c>
      <c r="E9" s="4" t="s">
        <v>92</v>
      </c>
    </row>
    <row r="10" ht="50" customHeight="1" spans="1:5">
      <c r="A10" s="2" t="s">
        <v>93</v>
      </c>
      <c r="B10" s="3"/>
      <c r="C10" s="3">
        <v>877160</v>
      </c>
      <c r="D10" s="3">
        <f t="shared" si="0"/>
        <v>877160</v>
      </c>
      <c r="E10" s="4" t="s">
        <v>94</v>
      </c>
    </row>
    <row r="11" ht="27" customHeight="1" spans="1:5">
      <c r="A11" s="3" t="s">
        <v>75</v>
      </c>
      <c r="B11" s="3">
        <f>SUM(B3:B9)</f>
        <v>13916720.2</v>
      </c>
      <c r="C11" s="3">
        <f>SUM(C2:C10)</f>
        <v>971160</v>
      </c>
      <c r="D11" s="3">
        <f>SUM(B11:C11)</f>
        <v>14887880.2</v>
      </c>
      <c r="E11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医疗救助资产负债表2024jb10</vt:lpstr>
      <vt:lpstr>医疗救助收支表2024jb11</vt:lpstr>
      <vt:lpstr>每月支出数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睿睿妈</cp:lastModifiedBy>
  <dcterms:created xsi:type="dcterms:W3CDTF">2022-09-24T11:56:00Z</dcterms:created>
  <dcterms:modified xsi:type="dcterms:W3CDTF">2026-03-24T03:13:42Z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86B0526A227C4DA3B3BF50D49F40EACB_13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